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工友加班費計算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<sst xmlns="http://schemas.openxmlformats.org/spreadsheetml/2006/main" count="27" uniqueCount="18">
  <si>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月支數額</t>
  </si>
  <si>
    <t>薪點</t>
  </si>
  <si>
    <t>專業加給</t>
  </si>
  <si>
    <t>月薪</t>
  </si>
  <si>
    <t>日薪</t>
  </si>
  <si>
    <t>時薪</t>
  </si>
  <si>
    <t>2小時以上</t>
  </si>
  <si>
    <t xml:space="preserve">    工友延長工作時間之工資依下列標準加給之：</t>
  </si>
  <si>
    <t>三、因天災、事變或突發事件，依本規則第十七條規定延長工作時間者，每延長工作時間一小時按平日每小時工資二倍計算。</t>
  </si>
  <si>
    <t>加班費之核給均須先送工友管理單位彙整核可。</t>
  </si>
  <si>
    <t>普通工友薪資</t>
  </si>
  <si>
    <t>技術工友薪資</t>
  </si>
  <si>
    <t>每日加班費時薪</t>
  </si>
  <si>
    <t>2小時以內</t>
  </si>
  <si>
    <t>註：依據本校工友工作規則第三十八條規定辦理：</t>
  </si>
  <si>
    <t>一、每日延長工作時間在二小時以內者，每小時按平日每小時工資1又1/3 倍計算。</t>
  </si>
  <si>
    <t>二、每日延長工作時間在二小時以上者，每超過一小時按平日每小時工資1又2/3 倍計算。</t>
  </si>
  <si>
    <t>輔仁大學工友技工每日加班費計算表（100.7.1.起）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</si>
</sst>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General"/>
    <numFmt numFmtId="177" formatCode="_-* #,##0_-;\-* #,##0_-;_-* &quot;-&quot;??_-;_-@_-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15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15" applyNumberFormat="1" applyFont="1" applyBorder="1" applyAlignment="1">
      <alignment horizontal="center" vertical="center"/>
      <protection/>
    </xf>
    <xf numFmtId="178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77" fontId="4" fillId="0" borderId="1" xfId="16" applyNumberFormat="1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  <protection/>
    </xf>
    <xf numFmtId="178" fontId="4" fillId="0" borderId="3" xfId="0" applyNumberFormat="1" applyFont="1" applyBorder="1" applyAlignment="1">
      <alignment horizontal="center" vertical="center"/>
    </xf>
    <xf numFmtId="0" fontId="4" fillId="0" borderId="4" xfId="15" applyFont="1" applyBorder="1" applyAlignment="1">
      <alignment horizontal="center" vertical="center"/>
      <protection/>
    </xf>
    <xf numFmtId="177" fontId="4" fillId="0" borderId="5" xfId="16" applyNumberFormat="1" applyFont="1" applyBorder="1" applyAlignment="1">
      <alignment horizontal="center" vertical="center"/>
    </xf>
    <xf numFmtId="178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15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15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8" fillId="0" borderId="12" xfId="15" applyNumberFormat="1" applyFont="1" applyBorder="1" applyAlignment="1">
      <alignment horizontal="center" vertical="center"/>
      <protection/>
    </xf>
    <xf numFmtId="3" fontId="8" fillId="0" borderId="13" xfId="15" applyNumberFormat="1" applyFont="1" applyBorder="1" applyAlignment="1">
      <alignment horizontal="center" vertical="center"/>
      <protection/>
    </xf>
    <xf numFmtId="177" fontId="8" fillId="0" borderId="13" xfId="16" applyNumberFormat="1" applyFont="1" applyBorder="1" applyAlignment="1">
      <alignment horizontal="center" vertical="center"/>
    </xf>
    <xf numFmtId="177" fontId="8" fillId="0" borderId="14" xfId="16" applyNumberFormat="1" applyFont="1" applyBorder="1" applyAlignment="1">
      <alignment horizontal="center" vertical="center"/>
    </xf>
    <xf numFmtId="177" fontId="9" fillId="0" borderId="15" xfId="16" applyNumberFormat="1" applyFont="1" applyBorder="1" applyAlignment="1">
      <alignment vertical="center"/>
    </xf>
    <xf numFmtId="177" fontId="9" fillId="0" borderId="16" xfId="16" applyNumberFormat="1" applyFont="1" applyBorder="1" applyAlignment="1">
      <alignment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M17" sqref="M17"/>
    </sheetView>
  </sheetViews>
  <sheetFormatPr defaultColWidth="9.00390625" defaultRowHeight="16.5"/>
  <cols>
    <col min="1" max="1" width="4.625" style="2" customWidth="1"/>
    <col min="2" max="2" width="9.875" style="2" customWidth="1"/>
    <col min="3" max="5" width="8.625" style="1" customWidth="1"/>
    <col min="6" max="6" width="6.875" style="1" customWidth="1"/>
    <col min="7" max="8" width="9.625" style="1" customWidth="1"/>
    <col min="9" max="9" width="4.625" style="1" customWidth="1"/>
    <col min="10" max="10" width="9.375" style="1" customWidth="1"/>
    <col min="11" max="13" width="8.625" style="1" customWidth="1"/>
    <col min="14" max="14" width="6.875" style="1" customWidth="1"/>
    <col min="15" max="15" width="9.625" style="1" customWidth="1"/>
    <col min="16" max="16" width="11.125" style="1" customWidth="1"/>
  </cols>
  <sheetData>
    <row r="1" spans="1:16" ht="22.5" customHeight="1" thickBot="1">
      <c r="A1" s="19" t="s">
        <v>17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9.5" customHeight="1">
      <c r="A2" s="24" t="s">
        <v>10</v>
      </c>
      <c r="B2" s="25"/>
      <c r="C2" s="25"/>
      <c r="D2" s="25"/>
      <c r="E2" s="25"/>
      <c r="F2" s="26"/>
      <c r="G2" s="27" t="s">
        <v>12</v>
      </c>
      <c r="H2" s="28"/>
      <c r="I2" s="24" t="s">
        <v>11</v>
      </c>
      <c r="J2" s="25"/>
      <c r="K2" s="25"/>
      <c r="L2" s="25"/>
      <c r="M2" s="25"/>
      <c r="N2" s="26"/>
      <c r="O2" s="27" t="s">
        <v>12</v>
      </c>
      <c r="P2" s="28"/>
    </row>
    <row r="3" spans="1:16" ht="21.75" customHeight="1" thickBot="1">
      <c r="A3" s="10" t="s">
        <v>1</v>
      </c>
      <c r="B3" s="3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13</v>
      </c>
      <c r="H3" s="18" t="s">
        <v>6</v>
      </c>
      <c r="I3" s="10" t="s">
        <v>1</v>
      </c>
      <c r="J3" s="3" t="s">
        <v>0</v>
      </c>
      <c r="K3" s="4" t="s">
        <v>2</v>
      </c>
      <c r="L3" s="5" t="s">
        <v>3</v>
      </c>
      <c r="M3" s="5" t="s">
        <v>4</v>
      </c>
      <c r="N3" s="5" t="s">
        <v>5</v>
      </c>
      <c r="O3" s="5" t="s">
        <v>13</v>
      </c>
      <c r="P3" s="17" t="s">
        <v>6</v>
      </c>
    </row>
    <row r="4" spans="1:16" ht="21.75" customHeight="1">
      <c r="A4" s="10"/>
      <c r="B4" s="6"/>
      <c r="C4" s="7"/>
      <c r="D4" s="8"/>
      <c r="E4" s="7"/>
      <c r="F4" s="7"/>
      <c r="G4" s="7"/>
      <c r="H4" s="11"/>
      <c r="I4" s="10">
        <v>170</v>
      </c>
      <c r="J4" s="29">
        <v>17970</v>
      </c>
      <c r="K4" s="34">
        <v>15390</v>
      </c>
      <c r="L4" s="8">
        <f>SUM(J4:K4)</f>
        <v>33360</v>
      </c>
      <c r="M4" s="8">
        <f>SUM(L4/30)</f>
        <v>1112</v>
      </c>
      <c r="N4" s="7">
        <f>SUM(M4/8)</f>
        <v>139</v>
      </c>
      <c r="O4" s="7">
        <f>SUM(N4*1.33)</f>
        <v>184.87</v>
      </c>
      <c r="P4" s="11">
        <f>SUM(N4*1.66)</f>
        <v>230.73999999999998</v>
      </c>
    </row>
    <row r="5" spans="1:16" ht="21.75" customHeight="1">
      <c r="A5" s="10"/>
      <c r="B5" s="6"/>
      <c r="C5" s="7"/>
      <c r="D5" s="8"/>
      <c r="E5" s="7"/>
      <c r="F5" s="7"/>
      <c r="G5" s="7"/>
      <c r="H5" s="11"/>
      <c r="I5" s="10">
        <v>165</v>
      </c>
      <c r="J5" s="30">
        <v>17445</v>
      </c>
      <c r="K5" s="34">
        <v>15390</v>
      </c>
      <c r="L5" s="8">
        <f aca="true" t="shared" si="0" ref="L5:L14">SUM(J5:K5)</f>
        <v>32835</v>
      </c>
      <c r="M5" s="8">
        <f aca="true" t="shared" si="1" ref="M5:M14">SUM(L5/30)</f>
        <v>1094.5</v>
      </c>
      <c r="N5" s="7">
        <f aca="true" t="shared" si="2" ref="N5:N14">SUM(M5/8)</f>
        <v>136.8125</v>
      </c>
      <c r="O5" s="7">
        <f aca="true" t="shared" si="3" ref="O5:O14">SUM(N5*1.33)</f>
        <v>181.96062500000002</v>
      </c>
      <c r="P5" s="11">
        <f aca="true" t="shared" si="4" ref="P5:P14">SUM(N5*1.66)</f>
        <v>227.10875</v>
      </c>
    </row>
    <row r="6" spans="1:16" ht="21.75" customHeight="1">
      <c r="A6" s="10"/>
      <c r="B6" s="6"/>
      <c r="C6" s="7"/>
      <c r="D6" s="8"/>
      <c r="E6" s="7"/>
      <c r="F6" s="7"/>
      <c r="G6" s="7"/>
      <c r="H6" s="11"/>
      <c r="I6" s="10">
        <v>160</v>
      </c>
      <c r="J6" s="30">
        <v>16915</v>
      </c>
      <c r="K6" s="34">
        <v>15390</v>
      </c>
      <c r="L6" s="8">
        <f t="shared" si="0"/>
        <v>32305</v>
      </c>
      <c r="M6" s="8">
        <f t="shared" si="1"/>
        <v>1076.8333333333333</v>
      </c>
      <c r="N6" s="7">
        <f t="shared" si="2"/>
        <v>134.60416666666666</v>
      </c>
      <c r="O6" s="7">
        <f t="shared" si="3"/>
        <v>179.02354166666666</v>
      </c>
      <c r="P6" s="11">
        <f t="shared" si="4"/>
        <v>223.44291666666663</v>
      </c>
    </row>
    <row r="7" spans="1:16" ht="21.75" customHeight="1">
      <c r="A7" s="10"/>
      <c r="B7" s="6"/>
      <c r="C7" s="7"/>
      <c r="D7" s="8"/>
      <c r="E7" s="7"/>
      <c r="F7" s="7"/>
      <c r="G7" s="7"/>
      <c r="H7" s="11"/>
      <c r="I7" s="10">
        <v>155</v>
      </c>
      <c r="J7" s="30">
        <v>16385</v>
      </c>
      <c r="K7" s="34">
        <v>15390</v>
      </c>
      <c r="L7" s="8">
        <f t="shared" si="0"/>
        <v>31775</v>
      </c>
      <c r="M7" s="8">
        <f t="shared" si="1"/>
        <v>1059.1666666666667</v>
      </c>
      <c r="N7" s="7">
        <f t="shared" si="2"/>
        <v>132.39583333333334</v>
      </c>
      <c r="O7" s="7">
        <f t="shared" si="3"/>
        <v>176.08645833333335</v>
      </c>
      <c r="P7" s="11">
        <f t="shared" si="4"/>
        <v>219.77708333333334</v>
      </c>
    </row>
    <row r="8" spans="1:16" ht="21.75" customHeight="1" thickBot="1">
      <c r="A8" s="10">
        <v>150</v>
      </c>
      <c r="B8" s="30">
        <v>15855</v>
      </c>
      <c r="C8" s="33">
        <v>15100</v>
      </c>
      <c r="D8" s="8">
        <f aca="true" t="shared" si="5" ref="D8:D20">SUM(B8:C8)</f>
        <v>30955</v>
      </c>
      <c r="E8" s="7">
        <f aca="true" t="shared" si="6" ref="E8:E20">SUM(D8/30)</f>
        <v>1031.8333333333333</v>
      </c>
      <c r="F8" s="7">
        <f aca="true" t="shared" si="7" ref="F8:F20">SUM(E8/8)</f>
        <v>128.97916666666666</v>
      </c>
      <c r="G8" s="7">
        <f aca="true" t="shared" si="8" ref="G8:G20">SUM(F8*1.33)</f>
        <v>171.54229166666667</v>
      </c>
      <c r="H8" s="11">
        <f>SUM(F8*1.66)</f>
        <v>214.10541666666663</v>
      </c>
      <c r="I8" s="10">
        <v>150</v>
      </c>
      <c r="J8" s="30">
        <v>15855</v>
      </c>
      <c r="K8" s="34">
        <v>15390</v>
      </c>
      <c r="L8" s="8">
        <f t="shared" si="0"/>
        <v>31245</v>
      </c>
      <c r="M8" s="8">
        <f t="shared" si="1"/>
        <v>1041.5</v>
      </c>
      <c r="N8" s="7">
        <f t="shared" si="2"/>
        <v>130.1875</v>
      </c>
      <c r="O8" s="7">
        <f t="shared" si="3"/>
        <v>173.14937500000002</v>
      </c>
      <c r="P8" s="11">
        <f t="shared" si="4"/>
        <v>216.11124999999998</v>
      </c>
    </row>
    <row r="9" spans="1:16" ht="21.75" customHeight="1" thickBot="1">
      <c r="A9" s="10">
        <v>145</v>
      </c>
      <c r="B9" s="30">
        <v>15330</v>
      </c>
      <c r="C9" s="33">
        <v>15100</v>
      </c>
      <c r="D9" s="8">
        <f t="shared" si="5"/>
        <v>30430</v>
      </c>
      <c r="E9" s="7">
        <f t="shared" si="6"/>
        <v>1014.3333333333334</v>
      </c>
      <c r="F9" s="7">
        <f t="shared" si="7"/>
        <v>126.79166666666667</v>
      </c>
      <c r="G9" s="7">
        <f t="shared" si="8"/>
        <v>168.6329166666667</v>
      </c>
      <c r="H9" s="11">
        <f aca="true" t="shared" si="9" ref="H9:H20">SUM(F9*1.66)</f>
        <v>210.47416666666666</v>
      </c>
      <c r="I9" s="10">
        <v>145</v>
      </c>
      <c r="J9" s="30">
        <v>15330</v>
      </c>
      <c r="K9" s="34">
        <v>15390</v>
      </c>
      <c r="L9" s="8">
        <f t="shared" si="0"/>
        <v>30720</v>
      </c>
      <c r="M9" s="8">
        <f t="shared" si="1"/>
        <v>1024</v>
      </c>
      <c r="N9" s="7">
        <f t="shared" si="2"/>
        <v>128</v>
      </c>
      <c r="O9" s="7">
        <f t="shared" si="3"/>
        <v>170.24</v>
      </c>
      <c r="P9" s="11">
        <f t="shared" si="4"/>
        <v>212.48</v>
      </c>
    </row>
    <row r="10" spans="1:16" ht="21.75" customHeight="1" thickBot="1">
      <c r="A10" s="10">
        <v>140</v>
      </c>
      <c r="B10" s="30">
        <v>14800</v>
      </c>
      <c r="C10" s="33">
        <v>15100</v>
      </c>
      <c r="D10" s="8">
        <f t="shared" si="5"/>
        <v>29900</v>
      </c>
      <c r="E10" s="7">
        <f t="shared" si="6"/>
        <v>996.6666666666666</v>
      </c>
      <c r="F10" s="7">
        <f t="shared" si="7"/>
        <v>124.58333333333333</v>
      </c>
      <c r="G10" s="7">
        <f t="shared" si="8"/>
        <v>165.69583333333333</v>
      </c>
      <c r="H10" s="11">
        <f t="shared" si="9"/>
        <v>206.8083333333333</v>
      </c>
      <c r="I10" s="10">
        <v>140</v>
      </c>
      <c r="J10" s="30">
        <v>14800</v>
      </c>
      <c r="K10" s="34">
        <v>15390</v>
      </c>
      <c r="L10" s="8">
        <f t="shared" si="0"/>
        <v>30190</v>
      </c>
      <c r="M10" s="8">
        <f t="shared" si="1"/>
        <v>1006.3333333333334</v>
      </c>
      <c r="N10" s="7">
        <f t="shared" si="2"/>
        <v>125.79166666666667</v>
      </c>
      <c r="O10" s="7">
        <f t="shared" si="3"/>
        <v>167.30291666666668</v>
      </c>
      <c r="P10" s="11">
        <f t="shared" si="4"/>
        <v>208.81416666666667</v>
      </c>
    </row>
    <row r="11" spans="1:16" ht="21.75" customHeight="1" thickBot="1">
      <c r="A11" s="10">
        <v>135</v>
      </c>
      <c r="B11" s="30">
        <v>14270</v>
      </c>
      <c r="C11" s="33">
        <v>15100</v>
      </c>
      <c r="D11" s="8">
        <f t="shared" si="5"/>
        <v>29370</v>
      </c>
      <c r="E11" s="7">
        <f t="shared" si="6"/>
        <v>979</v>
      </c>
      <c r="F11" s="7">
        <f t="shared" si="7"/>
        <v>122.375</v>
      </c>
      <c r="G11" s="7">
        <f t="shared" si="8"/>
        <v>162.75875000000002</v>
      </c>
      <c r="H11" s="11">
        <f t="shared" si="9"/>
        <v>203.14249999999998</v>
      </c>
      <c r="I11" s="10">
        <v>135</v>
      </c>
      <c r="J11" s="30">
        <v>14270</v>
      </c>
      <c r="K11" s="34">
        <v>15390</v>
      </c>
      <c r="L11" s="8">
        <f t="shared" si="0"/>
        <v>29660</v>
      </c>
      <c r="M11" s="8">
        <f t="shared" si="1"/>
        <v>988.6666666666666</v>
      </c>
      <c r="N11" s="7">
        <f t="shared" si="2"/>
        <v>123.58333333333333</v>
      </c>
      <c r="O11" s="7">
        <f t="shared" si="3"/>
        <v>164.36583333333334</v>
      </c>
      <c r="P11" s="11">
        <f t="shared" si="4"/>
        <v>205.1483333333333</v>
      </c>
    </row>
    <row r="12" spans="1:16" ht="21.75" customHeight="1" thickBot="1">
      <c r="A12" s="10">
        <v>130</v>
      </c>
      <c r="B12" s="30">
        <v>13745</v>
      </c>
      <c r="C12" s="33">
        <v>15100</v>
      </c>
      <c r="D12" s="8">
        <f t="shared" si="5"/>
        <v>28845</v>
      </c>
      <c r="E12" s="7">
        <f t="shared" si="6"/>
        <v>961.5</v>
      </c>
      <c r="F12" s="7">
        <f t="shared" si="7"/>
        <v>120.1875</v>
      </c>
      <c r="G12" s="7">
        <f t="shared" si="8"/>
        <v>159.849375</v>
      </c>
      <c r="H12" s="11">
        <f t="shared" si="9"/>
        <v>199.51125</v>
      </c>
      <c r="I12" s="10">
        <v>130</v>
      </c>
      <c r="J12" s="30">
        <v>13745</v>
      </c>
      <c r="K12" s="34">
        <v>15390</v>
      </c>
      <c r="L12" s="8">
        <f t="shared" si="0"/>
        <v>29135</v>
      </c>
      <c r="M12" s="8">
        <f t="shared" si="1"/>
        <v>971.1666666666666</v>
      </c>
      <c r="N12" s="7">
        <f t="shared" si="2"/>
        <v>121.39583333333333</v>
      </c>
      <c r="O12" s="7">
        <f t="shared" si="3"/>
        <v>161.45645833333333</v>
      </c>
      <c r="P12" s="11">
        <f t="shared" si="4"/>
        <v>201.51708333333332</v>
      </c>
    </row>
    <row r="13" spans="1:16" ht="21.75" customHeight="1" thickBot="1">
      <c r="A13" s="10">
        <v>125</v>
      </c>
      <c r="B13" s="30">
        <v>13215</v>
      </c>
      <c r="C13" s="33">
        <v>15100</v>
      </c>
      <c r="D13" s="8">
        <f t="shared" si="5"/>
        <v>28315</v>
      </c>
      <c r="E13" s="7">
        <f t="shared" si="6"/>
        <v>943.8333333333334</v>
      </c>
      <c r="F13" s="7">
        <f t="shared" si="7"/>
        <v>117.97916666666667</v>
      </c>
      <c r="G13" s="7">
        <f t="shared" si="8"/>
        <v>156.91229166666668</v>
      </c>
      <c r="H13" s="11">
        <f t="shared" si="9"/>
        <v>195.84541666666667</v>
      </c>
      <c r="I13" s="10">
        <v>125</v>
      </c>
      <c r="J13" s="30">
        <v>13215</v>
      </c>
      <c r="K13" s="34">
        <v>15390</v>
      </c>
      <c r="L13" s="8">
        <f t="shared" si="0"/>
        <v>28605</v>
      </c>
      <c r="M13" s="8">
        <f t="shared" si="1"/>
        <v>953.5</v>
      </c>
      <c r="N13" s="7">
        <f t="shared" si="2"/>
        <v>119.1875</v>
      </c>
      <c r="O13" s="7">
        <f t="shared" si="3"/>
        <v>158.519375</v>
      </c>
      <c r="P13" s="11">
        <f t="shared" si="4"/>
        <v>197.85125</v>
      </c>
    </row>
    <row r="14" spans="1:16" ht="21.75" customHeight="1" thickBot="1">
      <c r="A14" s="10">
        <v>120</v>
      </c>
      <c r="B14" s="30">
        <v>12685</v>
      </c>
      <c r="C14" s="33">
        <v>15100</v>
      </c>
      <c r="D14" s="8">
        <f t="shared" si="5"/>
        <v>27785</v>
      </c>
      <c r="E14" s="7">
        <f t="shared" si="6"/>
        <v>926.1666666666666</v>
      </c>
      <c r="F14" s="7">
        <f t="shared" si="7"/>
        <v>115.77083333333333</v>
      </c>
      <c r="G14" s="7">
        <f t="shared" si="8"/>
        <v>153.97520833333334</v>
      </c>
      <c r="H14" s="11">
        <f t="shared" si="9"/>
        <v>192.1795833333333</v>
      </c>
      <c r="I14" s="10">
        <v>120</v>
      </c>
      <c r="J14" s="30">
        <v>12685</v>
      </c>
      <c r="K14" s="34">
        <v>15390</v>
      </c>
      <c r="L14" s="8">
        <f t="shared" si="0"/>
        <v>28075</v>
      </c>
      <c r="M14" s="8">
        <f t="shared" si="1"/>
        <v>935.8333333333334</v>
      </c>
      <c r="N14" s="7">
        <f t="shared" si="2"/>
        <v>116.97916666666667</v>
      </c>
      <c r="O14" s="7">
        <f t="shared" si="3"/>
        <v>155.5822916666667</v>
      </c>
      <c r="P14" s="11">
        <f t="shared" si="4"/>
        <v>194.18541666666667</v>
      </c>
    </row>
    <row r="15" spans="1:16" ht="21.75" customHeight="1" thickBot="1">
      <c r="A15" s="10">
        <v>115</v>
      </c>
      <c r="B15" s="30">
        <v>12160</v>
      </c>
      <c r="C15" s="33">
        <v>15100</v>
      </c>
      <c r="D15" s="8">
        <f t="shared" si="5"/>
        <v>27260</v>
      </c>
      <c r="E15" s="7">
        <f t="shared" si="6"/>
        <v>908.6666666666666</v>
      </c>
      <c r="F15" s="7">
        <f t="shared" si="7"/>
        <v>113.58333333333333</v>
      </c>
      <c r="G15" s="7">
        <f t="shared" si="8"/>
        <v>151.06583333333333</v>
      </c>
      <c r="H15" s="11">
        <f t="shared" si="9"/>
        <v>188.54833333333332</v>
      </c>
      <c r="I15" s="10"/>
      <c r="J15" s="6"/>
      <c r="K15" s="7"/>
      <c r="L15" s="8"/>
      <c r="M15" s="8"/>
      <c r="N15" s="7"/>
      <c r="O15" s="7"/>
      <c r="P15" s="11"/>
    </row>
    <row r="16" spans="1:16" ht="21.75" customHeight="1" thickBot="1">
      <c r="A16" s="10">
        <v>110</v>
      </c>
      <c r="B16" s="30">
        <v>11630</v>
      </c>
      <c r="C16" s="33">
        <v>15100</v>
      </c>
      <c r="D16" s="8">
        <f t="shared" si="5"/>
        <v>26730</v>
      </c>
      <c r="E16" s="7">
        <f t="shared" si="6"/>
        <v>891</v>
      </c>
      <c r="F16" s="7">
        <f t="shared" si="7"/>
        <v>111.375</v>
      </c>
      <c r="G16" s="7">
        <f t="shared" si="8"/>
        <v>148.12875</v>
      </c>
      <c r="H16" s="11">
        <f t="shared" si="9"/>
        <v>184.8825</v>
      </c>
      <c r="I16" s="10"/>
      <c r="J16" s="6"/>
      <c r="K16" s="7"/>
      <c r="L16" s="8"/>
      <c r="M16" s="8"/>
      <c r="N16" s="7"/>
      <c r="O16" s="7"/>
      <c r="P16" s="11"/>
    </row>
    <row r="17" spans="1:16" ht="21.75" customHeight="1" thickBot="1">
      <c r="A17" s="10">
        <v>105</v>
      </c>
      <c r="B17" s="30">
        <v>11100</v>
      </c>
      <c r="C17" s="33">
        <v>15100</v>
      </c>
      <c r="D17" s="8">
        <f t="shared" si="5"/>
        <v>26200</v>
      </c>
      <c r="E17" s="7">
        <f t="shared" si="6"/>
        <v>873.3333333333334</v>
      </c>
      <c r="F17" s="7">
        <f t="shared" si="7"/>
        <v>109.16666666666667</v>
      </c>
      <c r="G17" s="7">
        <f t="shared" si="8"/>
        <v>145.1916666666667</v>
      </c>
      <c r="H17" s="11">
        <f t="shared" si="9"/>
        <v>181.21666666666667</v>
      </c>
      <c r="I17" s="10"/>
      <c r="J17" s="6"/>
      <c r="K17" s="7"/>
      <c r="L17" s="8"/>
      <c r="M17" s="8"/>
      <c r="N17" s="7"/>
      <c r="O17" s="7"/>
      <c r="P17" s="11"/>
    </row>
    <row r="18" spans="1:16" ht="21.75" customHeight="1" thickBot="1">
      <c r="A18" s="10">
        <v>100</v>
      </c>
      <c r="B18" s="31">
        <v>10570</v>
      </c>
      <c r="C18" s="33">
        <v>15100</v>
      </c>
      <c r="D18" s="8">
        <f t="shared" si="5"/>
        <v>25670</v>
      </c>
      <c r="E18" s="7">
        <f t="shared" si="6"/>
        <v>855.6666666666666</v>
      </c>
      <c r="F18" s="7">
        <f t="shared" si="7"/>
        <v>106.95833333333333</v>
      </c>
      <c r="G18" s="7">
        <f t="shared" si="8"/>
        <v>142.25458333333333</v>
      </c>
      <c r="H18" s="11">
        <f t="shared" si="9"/>
        <v>177.55083333333332</v>
      </c>
      <c r="I18" s="10"/>
      <c r="J18" s="9"/>
      <c r="K18" s="7"/>
      <c r="L18" s="8"/>
      <c r="M18" s="8"/>
      <c r="N18" s="7"/>
      <c r="O18" s="7"/>
      <c r="P18" s="11"/>
    </row>
    <row r="19" spans="1:16" ht="21.75" customHeight="1" thickBot="1">
      <c r="A19" s="10">
        <v>95</v>
      </c>
      <c r="B19" s="31">
        <v>10045</v>
      </c>
      <c r="C19" s="33">
        <v>15100</v>
      </c>
      <c r="D19" s="8">
        <f t="shared" si="5"/>
        <v>25145</v>
      </c>
      <c r="E19" s="7">
        <f t="shared" si="6"/>
        <v>838.1666666666666</v>
      </c>
      <c r="F19" s="7">
        <f t="shared" si="7"/>
        <v>104.77083333333333</v>
      </c>
      <c r="G19" s="7">
        <f t="shared" si="8"/>
        <v>139.34520833333335</v>
      </c>
      <c r="H19" s="11">
        <f t="shared" si="9"/>
        <v>173.91958333333332</v>
      </c>
      <c r="I19" s="10"/>
      <c r="J19" s="9"/>
      <c r="K19" s="7"/>
      <c r="L19" s="8"/>
      <c r="M19" s="8"/>
      <c r="N19" s="7"/>
      <c r="O19" s="7"/>
      <c r="P19" s="11"/>
    </row>
    <row r="20" spans="1:16" ht="21.75" customHeight="1" thickBot="1">
      <c r="A20" s="12">
        <v>90</v>
      </c>
      <c r="B20" s="32">
        <v>9515</v>
      </c>
      <c r="C20" s="33">
        <v>15100</v>
      </c>
      <c r="D20" s="15">
        <f t="shared" si="5"/>
        <v>24615</v>
      </c>
      <c r="E20" s="14">
        <f t="shared" si="6"/>
        <v>820.5</v>
      </c>
      <c r="F20" s="14">
        <f t="shared" si="7"/>
        <v>102.5625</v>
      </c>
      <c r="G20" s="14">
        <f t="shared" si="8"/>
        <v>136.408125</v>
      </c>
      <c r="H20" s="11">
        <f t="shared" si="9"/>
        <v>170.25375</v>
      </c>
      <c r="I20" s="12"/>
      <c r="J20" s="13"/>
      <c r="K20" s="14"/>
      <c r="L20" s="15"/>
      <c r="M20" s="15"/>
      <c r="N20" s="14"/>
      <c r="O20" s="14"/>
      <c r="P20" s="16"/>
    </row>
    <row r="21" spans="1:15" ht="21.75" customHeight="1">
      <c r="A21" s="21" t="s">
        <v>14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6" ht="18" customHeight="1">
      <c r="A22" s="21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1" ht="18" customHeight="1">
      <c r="B23" s="21" t="s">
        <v>15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2:12" ht="18" customHeight="1">
      <c r="B24" s="21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6" ht="18" customHeight="1">
      <c r="B25" s="21" t="s">
        <v>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</row>
    <row r="26" spans="2:15" ht="18" customHeight="1">
      <c r="B26" s="21" t="s">
        <v>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</sheetData>
  <mergeCells count="11">
    <mergeCell ref="B23:K23"/>
    <mergeCell ref="A1:P1"/>
    <mergeCell ref="A21:O21"/>
    <mergeCell ref="B25:P25"/>
    <mergeCell ref="B26:O26"/>
    <mergeCell ref="A2:F2"/>
    <mergeCell ref="I2:N2"/>
    <mergeCell ref="G2:H2"/>
    <mergeCell ref="O2:P2"/>
    <mergeCell ref="A22:P22"/>
    <mergeCell ref="B24:L24"/>
  </mergeCells>
  <printOptions horizontalCentered="1"/>
  <pageMargins left="0.2755905511811024" right="0.2755905511811024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yy</cp:lastModifiedBy>
  <cp:lastPrinted>2006-12-12T06:44:12Z</cp:lastPrinted>
  <dcterms:created xsi:type="dcterms:W3CDTF">2006-03-28T06:48:05Z</dcterms:created>
  <dcterms:modified xsi:type="dcterms:W3CDTF">2011-07-26T16:24:41Z</dcterms:modified>
  <cp:category/>
  <cp:version/>
  <cp:contentType/>
  <cp:contentStatus/>
</cp:coreProperties>
</file>